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1"/>
  </bookViews>
  <sheets>
    <sheet name="ЗФ" sheetId="1" r:id="rId1"/>
    <sheet name="СФ" sheetId="2" r:id="rId2"/>
  </sheets>
  <definedNames>
    <definedName name="_xlnm.Print_Titles" localSheetId="0">'ЗФ'!$11:$12</definedName>
    <definedName name="_xlnm.Print_Area" localSheetId="0">'ЗФ'!$A$1:$E$104</definedName>
    <definedName name="_xlnm.Print_Area" localSheetId="1">'СФ'!$A$1:$E$37</definedName>
  </definedNames>
  <calcPr fullCalcOnLoad="1"/>
</workbook>
</file>

<file path=xl/sharedStrings.xml><?xml version="1.0" encoding="utf-8"?>
<sst xmlns="http://schemas.openxmlformats.org/spreadsheetml/2006/main" count="144" uniqueCount="132">
  <si>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</si>
  <si>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</si>
  <si>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</si>
  <si>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</si>
  <si>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</si>
  <si>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</si>
  <si>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</si>
  <si>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</si>
  <si>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</si>
  <si>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</si>
  <si>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</si>
  <si>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</si>
  <si>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</si>
  <si>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</si>
  <si>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</si>
  <si>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</si>
  <si>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</si>
  <si>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</si>
  <si>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</si>
  <si>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</si>
  <si>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</si>
  <si>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</si>
  <si>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</si>
  <si>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</si>
  <si>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</si>
  <si>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</si>
  <si>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</si>
  <si>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</si>
  <si>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</si>
  <si>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</si>
  <si>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</si>
  <si>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</si>
  <si>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</si>
  <si>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</si>
  <si>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грн.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</si>
  <si>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</si>
  <si>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</si>
  <si>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</si>
  <si>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</si>
  <si>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</si>
  <si>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</si>
  <si>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</si>
  <si>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</si>
  <si>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</si>
  <si>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</si>
  <si>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</si>
  <si>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</si>
  <si>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</si>
  <si>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</si>
  <si>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</si>
  <si>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</si>
  <si>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</si>
  <si>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</si>
  <si>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</si>
  <si>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</si>
  <si>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</si>
  <si>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</si>
  <si>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</si>
  <si>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</si>
  <si>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</si>
  <si>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Доходи від операцій з капіталом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</si>
  <si>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</si>
  <si>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</si>
  <si>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</si>
  <si>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</si>
  <si>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</si>
  <si>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</si>
  <si>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</si>
  <si>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</si>
  <si>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</si>
  <si>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</si>
  <si>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</si>
  <si>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</si>
  <si>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</si>
  <si>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</si>
  <si>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</si>
  <si>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</si>
  <si>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</si>
  <si>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Погоджено:</t>
  </si>
  <si>
    <t>Начальник фінансового управління</t>
  </si>
  <si>
    <t>виконавчого комітету міської ради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</si>
  <si>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</si>
  <si>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</si>
  <si>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</si>
  <si>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Транспортний податок з юридичних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</si>
  <si>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</si>
  <si>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</si>
  <si>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</si>
  <si>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</si>
  <si>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</si>
  <si>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</si>
  <si>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розміщення тимчасово вільних коштів місцевих бюджетів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</si>
  <si>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</si>
  <si>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</si>
  <si>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</si>
  <si>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</si>
  <si>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</si>
  <si>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Валентина КРАВЧУК</t>
  </si>
  <si>
    <t>Разом доходів (без урахування міжбюджетних трансфертів)</t>
  </si>
  <si>
    <t>__.__.2021 № __/_____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</si>
  <si>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</si>
  <si>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</si>
  <si>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</si>
  <si>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</si>
  <si>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Державне мито, не віднесене до інших категорій  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</si>
  <si>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</si>
  <si>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Місцеві податки та збори, що сплачуються (перераховуються) згідно з Податковим кодексом України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</si>
  <si>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</si>
  <si>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</si>
  <si>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</si>
  <si>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</si>
  <si>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Нетішинської міської ради </t>
  </si>
  <si>
    <t>Додаток 1</t>
  </si>
  <si>
    <t xml:space="preserve">Затверджено на 2021 рік з урахуванням змін </t>
  </si>
  <si>
    <t>У відсотках до показників, затверджених на 2021 рік з урахуванням змін</t>
  </si>
  <si>
    <t>Найменування доходів</t>
  </si>
  <si>
    <t>VIIІ скликання</t>
  </si>
  <si>
    <t>Секретар міської ради</t>
  </si>
  <si>
    <t>Іван РОМАНЮК</t>
  </si>
  <si>
    <t>ІІ.Доходи спеціального фонду бюджету Нетішинської міської ТГ</t>
  </si>
  <si>
    <t>І.Доходи загального фонду бюджету Нетішинської міської ТГ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</si>
  <si>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</si>
  <si>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>за січень - червень 2021 року</t>
  </si>
  <si>
    <t>Виконано за січень - червень 2021 року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</si>
  <si>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</si>
  <si>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</si>
  <si>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</si>
  <si>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</si>
  <si>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</si>
  <si>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</si>
  <si>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 xml:space="preserve">про виконання загального фонду бюджету Нетішинської міської територіальної громади </t>
  </si>
  <si>
    <t>до рішення                        сесії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</si>
</sst>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#0.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88" fontId="21" fillId="0" borderId="10" xfId="0" applyNumberFormat="1" applyFont="1" applyFill="1" applyBorder="1" applyAlignment="1" applyProtection="1">
      <alignment horizontal="right" vertical="center"/>
      <protection/>
    </xf>
    <xf numFmtId="188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88" fontId="21" fillId="0" borderId="11" xfId="0" applyNumberFormat="1" applyFont="1" applyFill="1" applyBorder="1" applyAlignment="1" applyProtection="1">
      <alignment horizontal="right" vertical="center"/>
      <protection/>
    </xf>
    <xf numFmtId="188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4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88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left"/>
    </xf>
    <xf numFmtId="0" fontId="25" fillId="0" borderId="11" xfId="0" applyNumberFormat="1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>
      <alignment vertical="center"/>
    </xf>
    <xf numFmtId="188" fontId="21" fillId="6" borderId="11" xfId="0" applyNumberFormat="1" applyFont="1" applyFill="1" applyBorder="1" applyAlignment="1" applyProtection="1">
      <alignment horizontal="right" vertical="center"/>
      <protection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right"/>
    </xf>
    <xf numFmtId="0" fontId="24" fillId="0" borderId="0" xfId="0" applyFont="1" applyAlignment="1">
      <alignment/>
    </xf>
    <xf numFmtId="0" fontId="18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justify" vertical="center" wrapText="1"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0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18" fillId="0" borderId="0" xfId="0" applyFont="1" applyAlignment="1">
      <alignment wrapText="1"/>
    </xf>
    <xf numFmtId="4" fontId="21" fillId="0" borderId="17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1" xfId="0" applyNumberFormat="1" applyFont="1" applyFill="1" applyBorder="1" applyAlignment="1">
      <alignment horizontal="left" vertical="center" wrapText="1"/>
    </xf>
    <xf numFmtId="188" fontId="21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11" xfId="42" applyFont="1" applyBorder="1" applyAlignment="1" applyProtection="1">
      <alignment vertical="top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8" fillId="0" borderId="11" xfId="0" applyFont="1" applyBorder="1" applyAlignment="1">
      <alignment horizontal="justify" vertical="top" wrapText="1"/>
    </xf>
    <xf numFmtId="0" fontId="24" fillId="0" borderId="0" xfId="0" applyFont="1" applyAlignment="1">
      <alignment horizontal="left"/>
    </xf>
    <xf numFmtId="0" fontId="18" fillId="0" borderId="11" xfId="42" applyFont="1" applyBorder="1" applyAlignment="1" applyProtection="1">
      <alignment horizontal="justify" vertical="center" wrapText="1"/>
      <protection/>
    </xf>
    <xf numFmtId="0" fontId="18" fillId="0" borderId="0" xfId="0" applyFont="1" applyAlignment="1">
      <alignment horizontal="justify" wrapText="1"/>
    </xf>
    <xf numFmtId="0" fontId="18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Border="1" applyAlignment="1">
      <alignment horizontal="left"/>
    </xf>
    <xf numFmtId="0" fontId="2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hyperlink" Target="https://zakon.rada.gov.ua/rada/show/ru/157-2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view="pageBreakPreview" zoomScaleSheetLayoutView="100" zoomScalePageLayoutView="0" workbookViewId="0" topLeftCell="A91">
      <selection activeCell="C2" sqref="C2:E2"/>
    </sheetView>
  </sheetViews>
  <sheetFormatPr defaultColWidth="9.125" defaultRowHeight="12.75"/>
  <cols>
    <col min="1" max="1" width="9.00390625" style="8" customWidth="1"/>
    <col min="2" max="2" width="59.375" style="8" customWidth="1"/>
    <col min="3" max="4" width="14.125" style="8" customWidth="1"/>
    <col min="5" max="5" width="11.75390625" style="8" customWidth="1"/>
    <col min="6" max="16384" width="9.125" style="8" customWidth="1"/>
  </cols>
  <sheetData>
    <row r="1" spans="2:6" ht="18" customHeight="1">
      <c r="B1" s="44"/>
      <c r="C1" s="98" t="s">
        <v>112</v>
      </c>
      <c r="D1" s="98"/>
      <c r="E1" s="45"/>
      <c r="F1" s="45"/>
    </row>
    <row r="2" spans="2:6" ht="15.75" customHeight="1">
      <c r="B2" s="44"/>
      <c r="C2" s="58" t="s">
        <v>131</v>
      </c>
      <c r="D2" s="58"/>
      <c r="E2" s="58"/>
      <c r="F2" s="58"/>
    </row>
    <row r="3" spans="2:6" ht="15.75" customHeight="1">
      <c r="B3" s="44"/>
      <c r="C3" s="98" t="s">
        <v>111</v>
      </c>
      <c r="D3" s="98"/>
      <c r="E3" s="98"/>
      <c r="F3" s="98"/>
    </row>
    <row r="4" spans="2:6" ht="15.75" customHeight="1">
      <c r="B4" s="44"/>
      <c r="C4" s="94" t="s">
        <v>116</v>
      </c>
      <c r="D4" s="94"/>
      <c r="E4" s="94"/>
      <c r="F4" s="94"/>
    </row>
    <row r="5" spans="2:6" ht="18.75" customHeight="1">
      <c r="B5" s="44"/>
      <c r="C5" s="58" t="s">
        <v>99</v>
      </c>
      <c r="D5" s="58"/>
      <c r="E5" s="58"/>
      <c r="F5" s="58"/>
    </row>
    <row r="6" spans="1:5" ht="16.5">
      <c r="A6" s="100" t="s">
        <v>33</v>
      </c>
      <c r="B6" s="101"/>
      <c r="C6" s="101"/>
      <c r="D6" s="101"/>
      <c r="E6" s="101"/>
    </row>
    <row r="7" spans="1:5" ht="16.5">
      <c r="A7" s="100" t="s">
        <v>130</v>
      </c>
      <c r="B7" s="101"/>
      <c r="C7" s="101"/>
      <c r="D7" s="101"/>
      <c r="E7" s="101"/>
    </row>
    <row r="8" spans="1:5" ht="16.5">
      <c r="A8" s="100" t="s">
        <v>122</v>
      </c>
      <c r="B8" s="102"/>
      <c r="C8" s="102"/>
      <c r="D8" s="102"/>
      <c r="E8" s="102"/>
    </row>
    <row r="9" spans="1:5" ht="16.5">
      <c r="A9" s="92"/>
      <c r="B9" s="35"/>
      <c r="C9" s="35"/>
      <c r="D9" s="35"/>
      <c r="E9" s="35"/>
    </row>
    <row r="10" spans="1:5" ht="18" customHeight="1">
      <c r="A10" s="103" t="s">
        <v>120</v>
      </c>
      <c r="B10" s="103"/>
      <c r="C10" s="104"/>
      <c r="D10" s="104"/>
      <c r="E10" s="50" t="s">
        <v>34</v>
      </c>
    </row>
    <row r="11" spans="1:5" ht="12.75" customHeight="1">
      <c r="A11" s="97" t="s">
        <v>31</v>
      </c>
      <c r="B11" s="97" t="s">
        <v>115</v>
      </c>
      <c r="C11" s="99" t="s">
        <v>113</v>
      </c>
      <c r="D11" s="99" t="s">
        <v>123</v>
      </c>
      <c r="E11" s="99" t="s">
        <v>114</v>
      </c>
    </row>
    <row r="12" spans="1:5" ht="82.5" customHeight="1">
      <c r="A12" s="97"/>
      <c r="B12" s="97"/>
      <c r="C12" s="99"/>
      <c r="D12" s="99"/>
      <c r="E12" s="99"/>
    </row>
    <row r="13" spans="1:5" ht="12.75">
      <c r="A13" s="9">
        <v>10000000</v>
      </c>
      <c r="B13" s="10" t="s">
        <v>64</v>
      </c>
      <c r="C13" s="17">
        <f>C14+C22+C29+C35</f>
        <v>397405000</v>
      </c>
      <c r="D13" s="17">
        <f>D14+D22+D29+D35</f>
        <v>212803968.25</v>
      </c>
      <c r="E13" s="19">
        <f aca="true" t="shared" si="0" ref="E13:E44">+D13/C13*100</f>
        <v>53.54838722461972</v>
      </c>
    </row>
    <row r="14" spans="1:5" ht="25.5">
      <c r="A14" s="11">
        <v>11000000</v>
      </c>
      <c r="B14" s="10" t="s">
        <v>62</v>
      </c>
      <c r="C14" s="17">
        <f>C15+C20</f>
        <v>327538100</v>
      </c>
      <c r="D14" s="17">
        <f>D15+D20</f>
        <v>179836968.20000002</v>
      </c>
      <c r="E14" s="19">
        <f t="shared" si="0"/>
        <v>54.905663860173824</v>
      </c>
    </row>
    <row r="15" spans="1:5" ht="12.75">
      <c r="A15" s="52">
        <v>110100000</v>
      </c>
      <c r="B15" s="10" t="s">
        <v>63</v>
      </c>
      <c r="C15" s="17">
        <f>SUM(C16:C19)</f>
        <v>327330000</v>
      </c>
      <c r="D15" s="17">
        <f>SUM(D16:D19)</f>
        <v>179647311.8</v>
      </c>
      <c r="E15" s="19">
        <f t="shared" si="0"/>
        <v>54.882629700913455</v>
      </c>
    </row>
    <row r="16" spans="1:5" ht="25.5">
      <c r="A16" s="12">
        <v>11010100</v>
      </c>
      <c r="B16" s="34" t="s">
        <v>32</v>
      </c>
      <c r="C16" s="18">
        <v>308689900</v>
      </c>
      <c r="D16" s="18">
        <v>172233077.37</v>
      </c>
      <c r="E16" s="20">
        <f t="shared" si="0"/>
        <v>55.794853466213176</v>
      </c>
    </row>
    <row r="17" spans="1:5" ht="51">
      <c r="A17" s="12">
        <v>11010200</v>
      </c>
      <c r="B17" s="34" t="s">
        <v>1</v>
      </c>
      <c r="C17" s="18">
        <v>15846100</v>
      </c>
      <c r="D17" s="18">
        <v>5917963.08</v>
      </c>
      <c r="E17" s="20">
        <f t="shared" si="0"/>
        <v>37.346495857024756</v>
      </c>
    </row>
    <row r="18" spans="1:5" ht="25.5">
      <c r="A18" s="12">
        <v>11010400</v>
      </c>
      <c r="B18" s="34" t="s">
        <v>2</v>
      </c>
      <c r="C18" s="18">
        <v>1913200</v>
      </c>
      <c r="D18" s="18">
        <v>667080.57</v>
      </c>
      <c r="E18" s="20">
        <f t="shared" si="0"/>
        <v>34.86726792807861</v>
      </c>
    </row>
    <row r="19" spans="1:5" ht="25.5">
      <c r="A19" s="12">
        <v>11010500</v>
      </c>
      <c r="B19" s="13" t="s">
        <v>3</v>
      </c>
      <c r="C19" s="18">
        <v>880800</v>
      </c>
      <c r="D19" s="18">
        <v>829190.78</v>
      </c>
      <c r="E19" s="20">
        <f t="shared" si="0"/>
        <v>94.14064259763852</v>
      </c>
    </row>
    <row r="20" spans="1:5" ht="12.75">
      <c r="A20" s="11">
        <v>11020000</v>
      </c>
      <c r="B20" s="10" t="s">
        <v>4</v>
      </c>
      <c r="C20" s="17">
        <f>C21</f>
        <v>208100</v>
      </c>
      <c r="D20" s="17">
        <f>D21</f>
        <v>189656.4</v>
      </c>
      <c r="E20" s="19">
        <f t="shared" si="0"/>
        <v>91.13714560307544</v>
      </c>
    </row>
    <row r="21" spans="1:5" ht="25.5">
      <c r="A21" s="12">
        <v>11020200</v>
      </c>
      <c r="B21" s="13" t="s">
        <v>41</v>
      </c>
      <c r="C21" s="18">
        <v>208100</v>
      </c>
      <c r="D21" s="18">
        <v>189656.4</v>
      </c>
      <c r="E21" s="20">
        <f t="shared" si="0"/>
        <v>91.13714560307544</v>
      </c>
    </row>
    <row r="22" spans="1:5" ht="12.75">
      <c r="A22" s="11">
        <v>13000000</v>
      </c>
      <c r="B22" s="10" t="s">
        <v>5</v>
      </c>
      <c r="C22" s="17">
        <f>C23+C26+C28</f>
        <v>1115700</v>
      </c>
      <c r="D22" s="17">
        <f>D23+D26+D28</f>
        <v>577737.72</v>
      </c>
      <c r="E22" s="19">
        <f t="shared" si="0"/>
        <v>51.78253293896209</v>
      </c>
    </row>
    <row r="23" spans="1:5" ht="12.75">
      <c r="A23" s="11">
        <v>13010000</v>
      </c>
      <c r="B23" s="10" t="s">
        <v>6</v>
      </c>
      <c r="C23" s="17">
        <f>C25+C24</f>
        <v>263700</v>
      </c>
      <c r="D23" s="17">
        <f>D25+D24</f>
        <v>136833.99</v>
      </c>
      <c r="E23" s="19">
        <f t="shared" si="0"/>
        <v>51.89002275312855</v>
      </c>
    </row>
    <row r="24" spans="1:5" ht="25.5">
      <c r="A24" s="12">
        <v>13010100</v>
      </c>
      <c r="B24" s="29" t="s">
        <v>83</v>
      </c>
      <c r="C24" s="18">
        <v>27400</v>
      </c>
      <c r="D24" s="18">
        <v>17495.52</v>
      </c>
      <c r="E24" s="20">
        <f t="shared" si="0"/>
        <v>63.852262773722636</v>
      </c>
    </row>
    <row r="25" spans="1:5" ht="38.25">
      <c r="A25" s="12">
        <v>13010200</v>
      </c>
      <c r="B25" s="13" t="s">
        <v>42</v>
      </c>
      <c r="C25" s="18">
        <v>236300</v>
      </c>
      <c r="D25" s="18">
        <v>119338.47</v>
      </c>
      <c r="E25" s="20">
        <f t="shared" si="0"/>
        <v>50.502949640287774</v>
      </c>
    </row>
    <row r="26" spans="1:5" ht="12.75" customHeight="1">
      <c r="A26" s="11">
        <v>13030000</v>
      </c>
      <c r="B26" s="80" t="s">
        <v>100</v>
      </c>
      <c r="C26" s="82">
        <f>+C27</f>
        <v>187500</v>
      </c>
      <c r="D26" s="82">
        <f>+D27</f>
        <v>114120.08</v>
      </c>
      <c r="E26" s="88">
        <f t="shared" si="0"/>
        <v>60.86404266666666</v>
      </c>
    </row>
    <row r="27" spans="1:5" ht="25.5">
      <c r="A27" s="12">
        <v>13030100</v>
      </c>
      <c r="B27" s="83" t="s">
        <v>101</v>
      </c>
      <c r="C27" s="32">
        <v>187500</v>
      </c>
      <c r="D27" s="32">
        <v>114120.08</v>
      </c>
      <c r="E27" s="31">
        <f t="shared" si="0"/>
        <v>60.86404266666666</v>
      </c>
    </row>
    <row r="28" spans="1:5" ht="25.5">
      <c r="A28" s="11">
        <v>13040100</v>
      </c>
      <c r="B28" s="84" t="s">
        <v>102</v>
      </c>
      <c r="C28" s="33">
        <v>664500</v>
      </c>
      <c r="D28" s="33">
        <v>326783.65</v>
      </c>
      <c r="E28" s="30">
        <f t="shared" si="0"/>
        <v>49.17737396538751</v>
      </c>
    </row>
    <row r="29" spans="1:5" ht="12.75">
      <c r="A29" s="11">
        <v>14000000</v>
      </c>
      <c r="B29" s="10" t="s">
        <v>7</v>
      </c>
      <c r="C29" s="17">
        <f>C34+C30+C32</f>
        <v>11053100</v>
      </c>
      <c r="D29" s="17">
        <f>D34+D30+D32</f>
        <v>6216056.42</v>
      </c>
      <c r="E29" s="19">
        <f t="shared" si="0"/>
        <v>56.23812704128254</v>
      </c>
    </row>
    <row r="30" spans="1:5" ht="25.5">
      <c r="A30" s="11">
        <v>14020000</v>
      </c>
      <c r="B30" s="21" t="s">
        <v>67</v>
      </c>
      <c r="C30" s="17">
        <f>C31</f>
        <v>1070000</v>
      </c>
      <c r="D30" s="17">
        <f>D31</f>
        <v>611761.74</v>
      </c>
      <c r="E30" s="19">
        <f t="shared" si="0"/>
        <v>57.17399439252336</v>
      </c>
    </row>
    <row r="31" spans="1:5" ht="12.75">
      <c r="A31" s="12">
        <v>14021900</v>
      </c>
      <c r="B31" s="13" t="s">
        <v>66</v>
      </c>
      <c r="C31" s="18">
        <v>1070000</v>
      </c>
      <c r="D31" s="18">
        <v>611761.74</v>
      </c>
      <c r="E31" s="20">
        <f t="shared" si="0"/>
        <v>57.17399439252336</v>
      </c>
    </row>
    <row r="32" spans="1:5" ht="25.5">
      <c r="A32" s="11">
        <v>14030000</v>
      </c>
      <c r="B32" s="21" t="s">
        <v>68</v>
      </c>
      <c r="C32" s="17">
        <f>C33</f>
        <v>4000000</v>
      </c>
      <c r="D32" s="17">
        <f>D33</f>
        <v>2077658.62</v>
      </c>
      <c r="E32" s="19">
        <f t="shared" si="0"/>
        <v>51.94146550000001</v>
      </c>
    </row>
    <row r="33" spans="1:5" ht="12.75">
      <c r="A33" s="12">
        <v>14031900</v>
      </c>
      <c r="B33" s="13" t="s">
        <v>66</v>
      </c>
      <c r="C33" s="18">
        <v>4000000</v>
      </c>
      <c r="D33" s="18">
        <v>2077658.62</v>
      </c>
      <c r="E33" s="20">
        <f t="shared" si="0"/>
        <v>51.94146550000001</v>
      </c>
    </row>
    <row r="34" spans="1:5" ht="25.5">
      <c r="A34" s="11">
        <v>14040000</v>
      </c>
      <c r="B34" s="10" t="s">
        <v>40</v>
      </c>
      <c r="C34" s="17">
        <v>5983100</v>
      </c>
      <c r="D34" s="17">
        <v>3526636.06</v>
      </c>
      <c r="E34" s="19">
        <f t="shared" si="0"/>
        <v>58.943291270411656</v>
      </c>
    </row>
    <row r="35" spans="1:5" ht="25.5">
      <c r="A35" s="11">
        <v>18000000</v>
      </c>
      <c r="B35" s="89" t="s">
        <v>106</v>
      </c>
      <c r="C35" s="33">
        <f>C36+C46+C49</f>
        <v>57698100</v>
      </c>
      <c r="D35" s="17">
        <f>D36+D46+D49</f>
        <v>26173205.91</v>
      </c>
      <c r="E35" s="19">
        <f t="shared" si="0"/>
        <v>45.36233586547911</v>
      </c>
    </row>
    <row r="36" spans="1:5" ht="12.75">
      <c r="A36" s="11">
        <v>18010000</v>
      </c>
      <c r="B36" s="90" t="s">
        <v>8</v>
      </c>
      <c r="C36" s="33">
        <f>SUM(C37:C45)</f>
        <v>36274000</v>
      </c>
      <c r="D36" s="17">
        <f>SUM(D37:D45)</f>
        <v>14355772.74</v>
      </c>
      <c r="E36" s="19">
        <f t="shared" si="0"/>
        <v>39.57592970171473</v>
      </c>
    </row>
    <row r="37" spans="1:5" ht="25.5">
      <c r="A37" s="12">
        <v>18010100</v>
      </c>
      <c r="B37" s="13" t="s">
        <v>50</v>
      </c>
      <c r="C37" s="18">
        <v>23900</v>
      </c>
      <c r="D37" s="18">
        <v>11977.26</v>
      </c>
      <c r="E37" s="20">
        <f t="shared" si="0"/>
        <v>50.114058577405864</v>
      </c>
    </row>
    <row r="38" spans="1:5" ht="25.5">
      <c r="A38" s="12">
        <v>18010200</v>
      </c>
      <c r="B38" s="13" t="s">
        <v>43</v>
      </c>
      <c r="C38" s="18">
        <v>265700</v>
      </c>
      <c r="D38" s="18">
        <v>80097.11</v>
      </c>
      <c r="E38" s="20">
        <f t="shared" si="0"/>
        <v>30.145694392171624</v>
      </c>
    </row>
    <row r="39" spans="1:5" ht="25.5">
      <c r="A39" s="12">
        <v>18010300</v>
      </c>
      <c r="B39" s="14" t="s">
        <v>69</v>
      </c>
      <c r="C39" s="18">
        <v>395300</v>
      </c>
      <c r="D39" s="18">
        <v>150364.79</v>
      </c>
      <c r="E39" s="20">
        <f t="shared" si="0"/>
        <v>38.038145712117384</v>
      </c>
    </row>
    <row r="40" spans="1:5" ht="25.5" customHeight="1">
      <c r="A40" s="12">
        <v>18010400</v>
      </c>
      <c r="B40" s="13" t="s">
        <v>44</v>
      </c>
      <c r="C40" s="18">
        <v>2161300</v>
      </c>
      <c r="D40" s="18">
        <v>788021.34</v>
      </c>
      <c r="E40" s="20">
        <f t="shared" si="0"/>
        <v>36.46052560958682</v>
      </c>
    </row>
    <row r="41" spans="1:5" ht="12.75">
      <c r="A41" s="12">
        <v>18010500</v>
      </c>
      <c r="B41" s="13" t="s">
        <v>9</v>
      </c>
      <c r="C41" s="18">
        <v>25214500</v>
      </c>
      <c r="D41" s="18">
        <v>10421640.05</v>
      </c>
      <c r="E41" s="20">
        <f t="shared" si="0"/>
        <v>41.3319322215392</v>
      </c>
    </row>
    <row r="42" spans="1:5" ht="12.75">
      <c r="A42" s="12">
        <v>18010600</v>
      </c>
      <c r="B42" s="13" t="s">
        <v>10</v>
      </c>
      <c r="C42" s="18">
        <v>6439000</v>
      </c>
      <c r="D42" s="18">
        <v>2130143.55</v>
      </c>
      <c r="E42" s="20">
        <f t="shared" si="0"/>
        <v>33.08190013977325</v>
      </c>
    </row>
    <row r="43" spans="1:5" ht="12.75">
      <c r="A43" s="12">
        <v>18010700</v>
      </c>
      <c r="B43" s="13" t="s">
        <v>11</v>
      </c>
      <c r="C43" s="18">
        <v>290000</v>
      </c>
      <c r="D43" s="18">
        <v>94224.04</v>
      </c>
      <c r="E43" s="20">
        <f t="shared" si="0"/>
        <v>32.49104827586207</v>
      </c>
    </row>
    <row r="44" spans="1:5" ht="12.75">
      <c r="A44" s="12">
        <v>18010900</v>
      </c>
      <c r="B44" s="13" t="s">
        <v>12</v>
      </c>
      <c r="C44" s="18">
        <v>1484300</v>
      </c>
      <c r="D44" s="18">
        <v>673054.6</v>
      </c>
      <c r="E44" s="20">
        <f t="shared" si="0"/>
        <v>45.344916795795996</v>
      </c>
    </row>
    <row r="45" spans="1:5" ht="12.75">
      <c r="A45" s="12">
        <v>18011100</v>
      </c>
      <c r="B45" s="13" t="s">
        <v>84</v>
      </c>
      <c r="C45" s="18"/>
      <c r="D45" s="18">
        <v>6250</v>
      </c>
      <c r="E45" s="20">
        <v>0</v>
      </c>
    </row>
    <row r="46" spans="1:5" ht="12.75">
      <c r="A46" s="11">
        <v>18030000</v>
      </c>
      <c r="B46" s="10" t="s">
        <v>13</v>
      </c>
      <c r="C46" s="17">
        <f>C47+C48</f>
        <v>72800</v>
      </c>
      <c r="D46" s="17">
        <f>D47+D48</f>
        <v>49595.7</v>
      </c>
      <c r="E46" s="19">
        <f aca="true" t="shared" si="1" ref="E46:E56">+D46/C46*100</f>
        <v>68.12596153846154</v>
      </c>
    </row>
    <row r="47" spans="1:5" ht="12.75">
      <c r="A47" s="12">
        <v>18030100</v>
      </c>
      <c r="B47" s="13" t="s">
        <v>14</v>
      </c>
      <c r="C47" s="18">
        <v>10700</v>
      </c>
      <c r="D47" s="18">
        <v>6051.92</v>
      </c>
      <c r="E47" s="20">
        <f t="shared" si="1"/>
        <v>56.56</v>
      </c>
    </row>
    <row r="48" spans="1:5" ht="12.75">
      <c r="A48" s="12">
        <v>18030200</v>
      </c>
      <c r="B48" s="13" t="s">
        <v>15</v>
      </c>
      <c r="C48" s="18">
        <v>62100</v>
      </c>
      <c r="D48" s="18">
        <v>43543.78</v>
      </c>
      <c r="E48" s="20">
        <f t="shared" si="1"/>
        <v>70.11880837359098</v>
      </c>
    </row>
    <row r="49" spans="1:5" ht="12.75">
      <c r="A49" s="11">
        <v>18050000</v>
      </c>
      <c r="B49" s="10" t="s">
        <v>16</v>
      </c>
      <c r="C49" s="17">
        <f>SUM(C50:C52)</f>
        <v>21351300</v>
      </c>
      <c r="D49" s="17">
        <f>SUM(D50:D52)</f>
        <v>11767837.47</v>
      </c>
      <c r="E49" s="19">
        <f t="shared" si="1"/>
        <v>55.11532070646753</v>
      </c>
    </row>
    <row r="50" spans="1:5" ht="12.75">
      <c r="A50" s="12">
        <v>18050300</v>
      </c>
      <c r="B50" s="13" t="s">
        <v>17</v>
      </c>
      <c r="C50" s="18">
        <v>2783700</v>
      </c>
      <c r="D50" s="18">
        <v>1199241.32</v>
      </c>
      <c r="E50" s="20">
        <f t="shared" si="1"/>
        <v>43.08083917088767</v>
      </c>
    </row>
    <row r="51" spans="1:5" ht="12.75">
      <c r="A51" s="12">
        <v>18050400</v>
      </c>
      <c r="B51" s="13" t="s">
        <v>18</v>
      </c>
      <c r="C51" s="18">
        <v>18308400</v>
      </c>
      <c r="D51" s="18">
        <v>10497497.67</v>
      </c>
      <c r="E51" s="20">
        <f t="shared" si="1"/>
        <v>57.33705659697188</v>
      </c>
    </row>
    <row r="52" spans="1:5" ht="38.25">
      <c r="A52" s="12">
        <v>18050500</v>
      </c>
      <c r="B52" s="13" t="s">
        <v>19</v>
      </c>
      <c r="C52" s="18">
        <v>259200</v>
      </c>
      <c r="D52" s="18">
        <v>71098.48</v>
      </c>
      <c r="E52" s="20">
        <f t="shared" si="1"/>
        <v>27.429969135802466</v>
      </c>
    </row>
    <row r="53" spans="1:5" ht="12.75">
      <c r="A53" s="11">
        <v>20000000</v>
      </c>
      <c r="B53" s="10" t="s">
        <v>21</v>
      </c>
      <c r="C53" s="17">
        <f>C54+C63+C76</f>
        <v>2187500</v>
      </c>
      <c r="D53" s="17">
        <f>D54+D63+D76</f>
        <v>1862837.82</v>
      </c>
      <c r="E53" s="19">
        <f t="shared" si="1"/>
        <v>85.15830034285715</v>
      </c>
    </row>
    <row r="54" spans="1:5" ht="12.75">
      <c r="A54" s="11">
        <v>21000000</v>
      </c>
      <c r="B54" s="10" t="s">
        <v>45</v>
      </c>
      <c r="C54" s="17">
        <f>C55+C58+C57</f>
        <v>246700</v>
      </c>
      <c r="D54" s="17">
        <f>D55+D58+D57</f>
        <v>533339.8300000001</v>
      </c>
      <c r="E54" s="19">
        <f t="shared" si="1"/>
        <v>216.18963518443456</v>
      </c>
    </row>
    <row r="55" spans="1:5" ht="63.75">
      <c r="A55" s="11">
        <v>21010000</v>
      </c>
      <c r="B55" s="10" t="s">
        <v>81</v>
      </c>
      <c r="C55" s="17">
        <f>C56</f>
        <v>161100</v>
      </c>
      <c r="D55" s="17">
        <f>D56</f>
        <v>170156</v>
      </c>
      <c r="E55" s="19">
        <f t="shared" si="1"/>
        <v>105.62135319677219</v>
      </c>
    </row>
    <row r="56" spans="1:5" ht="27" customHeight="1">
      <c r="A56" s="12">
        <v>21010300</v>
      </c>
      <c r="B56" s="13" t="s">
        <v>46</v>
      </c>
      <c r="C56" s="18">
        <v>161100</v>
      </c>
      <c r="D56" s="18">
        <v>170156</v>
      </c>
      <c r="E56" s="20">
        <f t="shared" si="1"/>
        <v>105.62135319677219</v>
      </c>
    </row>
    <row r="57" spans="1:5" ht="12.75">
      <c r="A57" s="11">
        <v>21050000</v>
      </c>
      <c r="B57" s="10" t="s">
        <v>91</v>
      </c>
      <c r="C57" s="17"/>
      <c r="D57" s="17">
        <v>297493.15</v>
      </c>
      <c r="E57" s="19">
        <v>0</v>
      </c>
    </row>
    <row r="58" spans="1:5" ht="12.75">
      <c r="A58" s="11">
        <v>21080000</v>
      </c>
      <c r="B58" s="10" t="s">
        <v>52</v>
      </c>
      <c r="C58" s="17">
        <f>C60+C61+C59+C62</f>
        <v>85600</v>
      </c>
      <c r="D58" s="17">
        <f>D60+D61+D59+D62</f>
        <v>65690.68</v>
      </c>
      <c r="E58" s="19">
        <f>+D58/C58*100</f>
        <v>76.74144859813083</v>
      </c>
    </row>
    <row r="59" spans="1:5" ht="51">
      <c r="A59" s="12">
        <v>21080900</v>
      </c>
      <c r="B59" s="83" t="s">
        <v>103</v>
      </c>
      <c r="C59" s="32"/>
      <c r="D59" s="32">
        <v>5100</v>
      </c>
      <c r="E59" s="20">
        <v>0</v>
      </c>
    </row>
    <row r="60" spans="1:5" ht="12.75">
      <c r="A60" s="85">
        <v>21081100</v>
      </c>
      <c r="B60" s="13" t="s">
        <v>47</v>
      </c>
      <c r="C60" s="18">
        <v>85600</v>
      </c>
      <c r="D60" s="18">
        <v>47790.68</v>
      </c>
      <c r="E60" s="20">
        <f>+D60/C60*100</f>
        <v>55.83023364485982</v>
      </c>
    </row>
    <row r="61" spans="1:5" ht="30.75" customHeight="1">
      <c r="A61" s="12">
        <v>21081500</v>
      </c>
      <c r="B61" s="15" t="s">
        <v>70</v>
      </c>
      <c r="C61" s="18"/>
      <c r="D61" s="18">
        <v>6800</v>
      </c>
      <c r="E61" s="20">
        <v>0</v>
      </c>
    </row>
    <row r="62" spans="1:5" ht="54" customHeight="1">
      <c r="A62" s="12">
        <v>21082400</v>
      </c>
      <c r="B62" s="95" t="s">
        <v>124</v>
      </c>
      <c r="C62" s="18"/>
      <c r="D62" s="18">
        <v>6000</v>
      </c>
      <c r="E62" s="20">
        <v>0</v>
      </c>
    </row>
    <row r="63" spans="1:5" ht="25.5">
      <c r="A63" s="11">
        <v>22000000</v>
      </c>
      <c r="B63" s="10" t="s">
        <v>48</v>
      </c>
      <c r="C63" s="17">
        <f>C64+C70+C72</f>
        <v>1928800</v>
      </c>
      <c r="D63" s="17">
        <f>D64+D70+D72</f>
        <v>1149437.68</v>
      </c>
      <c r="E63" s="19">
        <f aca="true" t="shared" si="2" ref="E63:E73">+D63/C63*100</f>
        <v>59.59340937370386</v>
      </c>
    </row>
    <row r="64" spans="1:5" ht="12.75">
      <c r="A64" s="11">
        <v>22010000</v>
      </c>
      <c r="B64" s="10" t="s">
        <v>22</v>
      </c>
      <c r="C64" s="17">
        <f>SUM(C65:C69)</f>
        <v>821000</v>
      </c>
      <c r="D64" s="17">
        <f>SUM(D65:D69)</f>
        <v>613095.1</v>
      </c>
      <c r="E64" s="19">
        <f t="shared" si="2"/>
        <v>74.67662606577345</v>
      </c>
    </row>
    <row r="65" spans="1:5" ht="51">
      <c r="A65" s="12">
        <v>22010200</v>
      </c>
      <c r="B65" s="29" t="s">
        <v>125</v>
      </c>
      <c r="C65" s="18"/>
      <c r="D65" s="18">
        <v>10442</v>
      </c>
      <c r="E65" s="20">
        <v>0</v>
      </c>
    </row>
    <row r="66" spans="1:5" ht="25.5">
      <c r="A66" s="16">
        <v>22010300</v>
      </c>
      <c r="B66" s="15" t="s">
        <v>82</v>
      </c>
      <c r="C66" s="18">
        <v>40000</v>
      </c>
      <c r="D66" s="18">
        <v>32310</v>
      </c>
      <c r="E66" s="20">
        <f t="shared" si="2"/>
        <v>80.77499999999999</v>
      </c>
    </row>
    <row r="67" spans="1:5" ht="12.75">
      <c r="A67" s="12">
        <v>22012500</v>
      </c>
      <c r="B67" s="13" t="s">
        <v>23</v>
      </c>
      <c r="C67" s="18">
        <v>641000</v>
      </c>
      <c r="D67" s="18">
        <v>448257.1</v>
      </c>
      <c r="E67" s="20">
        <f t="shared" si="2"/>
        <v>69.93090483619343</v>
      </c>
    </row>
    <row r="68" spans="1:5" ht="25.5">
      <c r="A68" s="16">
        <v>22012600</v>
      </c>
      <c r="B68" s="15" t="s">
        <v>65</v>
      </c>
      <c r="C68" s="18">
        <v>140000</v>
      </c>
      <c r="D68" s="18">
        <v>121162</v>
      </c>
      <c r="E68" s="20">
        <f t="shared" si="2"/>
        <v>86.54428571428572</v>
      </c>
    </row>
    <row r="69" spans="1:5" ht="51">
      <c r="A69" s="16">
        <v>22012900</v>
      </c>
      <c r="B69" s="29" t="s">
        <v>126</v>
      </c>
      <c r="C69" s="18"/>
      <c r="D69" s="18">
        <v>924</v>
      </c>
      <c r="E69" s="20">
        <v>0</v>
      </c>
    </row>
    <row r="70" spans="1:5" ht="25.5">
      <c r="A70" s="11">
        <v>22080000</v>
      </c>
      <c r="B70" s="10" t="s">
        <v>53</v>
      </c>
      <c r="C70" s="17">
        <f>C71</f>
        <v>952600</v>
      </c>
      <c r="D70" s="17">
        <f>D71</f>
        <v>402404.8</v>
      </c>
      <c r="E70" s="19">
        <f t="shared" si="2"/>
        <v>42.24278815872349</v>
      </c>
    </row>
    <row r="71" spans="1:5" ht="25.5">
      <c r="A71" s="12">
        <v>22080400</v>
      </c>
      <c r="B71" s="13" t="s">
        <v>54</v>
      </c>
      <c r="C71" s="18">
        <v>952600</v>
      </c>
      <c r="D71" s="18">
        <v>402404.8</v>
      </c>
      <c r="E71" s="20">
        <f t="shared" si="2"/>
        <v>42.24278815872349</v>
      </c>
    </row>
    <row r="72" spans="1:5" ht="12.75">
      <c r="A72" s="11">
        <v>22090000</v>
      </c>
      <c r="B72" s="10" t="s">
        <v>24</v>
      </c>
      <c r="C72" s="17">
        <f>C73+C75+C74</f>
        <v>155200</v>
      </c>
      <c r="D72" s="17">
        <f>D73+D75+D74</f>
        <v>133937.78</v>
      </c>
      <c r="E72" s="19">
        <f t="shared" si="2"/>
        <v>86.30011597938145</v>
      </c>
    </row>
    <row r="73" spans="1:5" ht="38.25">
      <c r="A73" s="12">
        <v>22090100</v>
      </c>
      <c r="B73" s="13" t="s">
        <v>25</v>
      </c>
      <c r="C73" s="18">
        <v>150000</v>
      </c>
      <c r="D73" s="18">
        <v>131793.28</v>
      </c>
      <c r="E73" s="20">
        <f t="shared" si="2"/>
        <v>87.86218666666666</v>
      </c>
    </row>
    <row r="74" spans="1:5" ht="12.75">
      <c r="A74" s="12">
        <v>22090200</v>
      </c>
      <c r="B74" s="86" t="s">
        <v>104</v>
      </c>
      <c r="C74" s="18"/>
      <c r="D74" s="18">
        <v>2.5</v>
      </c>
      <c r="E74" s="20">
        <v>0</v>
      </c>
    </row>
    <row r="75" spans="1:5" ht="25.5">
      <c r="A75" s="12">
        <v>22090400</v>
      </c>
      <c r="B75" s="87" t="s">
        <v>49</v>
      </c>
      <c r="C75" s="18">
        <v>5200</v>
      </c>
      <c r="D75" s="18">
        <v>2142</v>
      </c>
      <c r="E75" s="20">
        <f>+D75/C75*100</f>
        <v>41.19230769230769</v>
      </c>
    </row>
    <row r="76" spans="1:5" ht="12.75">
      <c r="A76" s="11">
        <v>24000000</v>
      </c>
      <c r="B76" s="10" t="s">
        <v>55</v>
      </c>
      <c r="C76" s="17">
        <f>C77</f>
        <v>12000</v>
      </c>
      <c r="D76" s="17">
        <f>D77</f>
        <v>180060.31</v>
      </c>
      <c r="E76" s="19">
        <f>+D76/C76*100</f>
        <v>1500.5025833333332</v>
      </c>
    </row>
    <row r="77" spans="1:5" ht="12.75">
      <c r="A77" s="11">
        <v>24060000</v>
      </c>
      <c r="B77" s="10" t="s">
        <v>56</v>
      </c>
      <c r="C77" s="17">
        <f>C78+C79</f>
        <v>12000</v>
      </c>
      <c r="D77" s="17">
        <f>D78+D79</f>
        <v>180060.31</v>
      </c>
      <c r="E77" s="19">
        <f>+D77/C77*100</f>
        <v>1500.5025833333332</v>
      </c>
    </row>
    <row r="78" spans="1:5" ht="12.75">
      <c r="A78" s="12">
        <v>24060300</v>
      </c>
      <c r="B78" s="13" t="s">
        <v>56</v>
      </c>
      <c r="C78" s="18">
        <v>12000</v>
      </c>
      <c r="D78" s="18">
        <v>43108.74</v>
      </c>
      <c r="E78" s="20">
        <v>0</v>
      </c>
    </row>
    <row r="79" spans="1:5" ht="89.25">
      <c r="A79" s="70">
        <v>24062200</v>
      </c>
      <c r="B79" s="29" t="s">
        <v>92</v>
      </c>
      <c r="C79" s="18"/>
      <c r="D79" s="18">
        <v>136951.57</v>
      </c>
      <c r="E79" s="20">
        <v>0</v>
      </c>
    </row>
    <row r="80" spans="1:5" ht="12.75">
      <c r="A80" s="72">
        <v>30000000</v>
      </c>
      <c r="B80" s="73" t="s">
        <v>60</v>
      </c>
      <c r="C80" s="17">
        <f aca="true" t="shared" si="3" ref="C80:D82">C81</f>
        <v>0</v>
      </c>
      <c r="D80" s="17">
        <f t="shared" si="3"/>
        <v>1800</v>
      </c>
      <c r="E80" s="19">
        <v>0</v>
      </c>
    </row>
    <row r="81" spans="1:5" ht="12.75">
      <c r="A81" s="72">
        <v>31000000</v>
      </c>
      <c r="B81" s="73" t="s">
        <v>94</v>
      </c>
      <c r="C81" s="17">
        <f t="shared" si="3"/>
        <v>0</v>
      </c>
      <c r="D81" s="17">
        <f t="shared" si="3"/>
        <v>1800</v>
      </c>
      <c r="E81" s="19">
        <v>0</v>
      </c>
    </row>
    <row r="82" spans="1:5" ht="51">
      <c r="A82" s="72">
        <v>31010000</v>
      </c>
      <c r="B82" s="71" t="s">
        <v>95</v>
      </c>
      <c r="C82" s="17">
        <f t="shared" si="3"/>
        <v>0</v>
      </c>
      <c r="D82" s="17">
        <f t="shared" si="3"/>
        <v>1800</v>
      </c>
      <c r="E82" s="19">
        <v>0</v>
      </c>
    </row>
    <row r="83" spans="1:5" ht="51">
      <c r="A83" s="70">
        <v>31010200</v>
      </c>
      <c r="B83" s="93" t="s">
        <v>93</v>
      </c>
      <c r="C83" s="18"/>
      <c r="D83" s="18">
        <v>1800</v>
      </c>
      <c r="E83" s="20">
        <v>0</v>
      </c>
    </row>
    <row r="84" spans="1:5" ht="12.75">
      <c r="A84" s="65"/>
      <c r="B84" s="65" t="s">
        <v>98</v>
      </c>
      <c r="C84" s="47">
        <f>+C53+C13+C80</f>
        <v>399592500</v>
      </c>
      <c r="D84" s="47">
        <f>+D53+D13+D80</f>
        <v>214668606.07</v>
      </c>
      <c r="E84" s="48">
        <f aca="true" t="shared" si="4" ref="E84:E99">+D84/C84*100</f>
        <v>53.72188068344626</v>
      </c>
    </row>
    <row r="85" spans="1:5" ht="12.75">
      <c r="A85" s="66">
        <v>40000000</v>
      </c>
      <c r="B85" s="49" t="s">
        <v>28</v>
      </c>
      <c r="C85" s="47">
        <f>C86</f>
        <v>87949100</v>
      </c>
      <c r="D85" s="47">
        <f>D86</f>
        <v>50783400</v>
      </c>
      <c r="E85" s="48">
        <f t="shared" si="4"/>
        <v>57.74180747727947</v>
      </c>
    </row>
    <row r="86" spans="1:5" ht="12.75">
      <c r="A86" s="11">
        <v>41000000</v>
      </c>
      <c r="B86" s="10" t="s">
        <v>29</v>
      </c>
      <c r="C86" s="17">
        <f>+C87</f>
        <v>87949100</v>
      </c>
      <c r="D86" s="17">
        <f>+D87</f>
        <v>50783400</v>
      </c>
      <c r="E86" s="19">
        <f t="shared" si="4"/>
        <v>57.74180747727947</v>
      </c>
    </row>
    <row r="87" spans="1:5" ht="12.75">
      <c r="A87" s="11">
        <v>4103000</v>
      </c>
      <c r="B87" s="10" t="s">
        <v>73</v>
      </c>
      <c r="C87" s="17">
        <f>+C88+C89</f>
        <v>87949100</v>
      </c>
      <c r="D87" s="17">
        <f>+D88+D89</f>
        <v>50783400</v>
      </c>
      <c r="E87" s="19">
        <f t="shared" si="4"/>
        <v>57.74180747727947</v>
      </c>
    </row>
    <row r="88" spans="1:5" ht="12.75">
      <c r="A88" s="38">
        <v>41033900</v>
      </c>
      <c r="B88" s="36" t="s">
        <v>30</v>
      </c>
      <c r="C88" s="18">
        <v>86049100</v>
      </c>
      <c r="D88" s="18">
        <v>49781400</v>
      </c>
      <c r="E88" s="20">
        <f t="shared" si="4"/>
        <v>57.8523191991549</v>
      </c>
    </row>
    <row r="89" spans="1:5" ht="25.5">
      <c r="A89" s="38">
        <v>41034500</v>
      </c>
      <c r="B89" s="29" t="s">
        <v>127</v>
      </c>
      <c r="C89" s="18">
        <v>1900000</v>
      </c>
      <c r="D89" s="18">
        <v>1002000</v>
      </c>
      <c r="E89" s="20">
        <f t="shared" si="4"/>
        <v>52.73684210526316</v>
      </c>
    </row>
    <row r="90" spans="1:5" ht="25.5">
      <c r="A90" s="67"/>
      <c r="B90" s="68" t="s">
        <v>61</v>
      </c>
      <c r="C90" s="47">
        <f>+C84+C85</f>
        <v>487541600</v>
      </c>
      <c r="D90" s="47">
        <f>+D84+D85</f>
        <v>265452006.07</v>
      </c>
      <c r="E90" s="48">
        <f t="shared" si="4"/>
        <v>54.447047404775304</v>
      </c>
    </row>
    <row r="91" spans="1:5" ht="12.75">
      <c r="A91" s="11">
        <v>41040000</v>
      </c>
      <c r="B91" s="60" t="s">
        <v>72</v>
      </c>
      <c r="C91" s="17">
        <f>C92</f>
        <v>1636333</v>
      </c>
      <c r="D91" s="17">
        <f>D92</f>
        <v>818166</v>
      </c>
      <c r="E91" s="19">
        <f t="shared" si="4"/>
        <v>49.99996944387237</v>
      </c>
    </row>
    <row r="92" spans="1:5" ht="38.25">
      <c r="A92" s="12">
        <v>41040200</v>
      </c>
      <c r="B92" s="59" t="s">
        <v>71</v>
      </c>
      <c r="C92" s="18">
        <v>1636333</v>
      </c>
      <c r="D92" s="18">
        <v>818166</v>
      </c>
      <c r="E92" s="20">
        <f t="shared" si="4"/>
        <v>49.99996944387237</v>
      </c>
    </row>
    <row r="93" spans="1:5" ht="12.75">
      <c r="A93" s="11">
        <v>41050000</v>
      </c>
      <c r="B93" s="37" t="s">
        <v>75</v>
      </c>
      <c r="C93" s="17">
        <f>SUM(C94:C98)</f>
        <v>2993841</v>
      </c>
      <c r="D93" s="17">
        <f>SUM(D94:D98)</f>
        <v>1901737</v>
      </c>
      <c r="E93" s="19">
        <f t="shared" si="4"/>
        <v>63.5216432669604</v>
      </c>
    </row>
    <row r="94" spans="1:5" ht="25.5">
      <c r="A94" s="64" t="s">
        <v>86</v>
      </c>
      <c r="B94" s="61" t="s">
        <v>85</v>
      </c>
      <c r="C94" s="32">
        <v>1215900</v>
      </c>
      <c r="D94" s="32">
        <v>672160</v>
      </c>
      <c r="E94" s="31">
        <f t="shared" si="4"/>
        <v>55.28086191298627</v>
      </c>
    </row>
    <row r="95" spans="1:5" ht="38.25">
      <c r="A95" s="64" t="s">
        <v>88</v>
      </c>
      <c r="B95" s="61" t="s">
        <v>87</v>
      </c>
      <c r="C95" s="32">
        <v>823344</v>
      </c>
      <c r="D95" s="32">
        <v>354345</v>
      </c>
      <c r="E95" s="31">
        <f t="shared" si="4"/>
        <v>43.03729668279601</v>
      </c>
    </row>
    <row r="96" spans="1:5" ht="38.25">
      <c r="A96" s="64" t="s">
        <v>128</v>
      </c>
      <c r="B96" s="96" t="s">
        <v>129</v>
      </c>
      <c r="C96" s="18">
        <v>168566</v>
      </c>
      <c r="D96" s="18">
        <v>168566</v>
      </c>
      <c r="E96" s="20">
        <f t="shared" si="4"/>
        <v>100</v>
      </c>
    </row>
    <row r="97" spans="1:5" ht="12.75">
      <c r="A97" s="28">
        <v>41053900</v>
      </c>
      <c r="B97" s="29" t="s">
        <v>74</v>
      </c>
      <c r="C97" s="18">
        <v>158731</v>
      </c>
      <c r="D97" s="18">
        <v>79366</v>
      </c>
      <c r="E97" s="20">
        <f t="shared" si="4"/>
        <v>50.00031499833051</v>
      </c>
    </row>
    <row r="98" spans="1:5" ht="38.25">
      <c r="A98" s="28">
        <v>41055000</v>
      </c>
      <c r="B98" s="81" t="s">
        <v>105</v>
      </c>
      <c r="C98" s="18">
        <v>627300</v>
      </c>
      <c r="D98" s="18">
        <v>627300</v>
      </c>
      <c r="E98" s="20">
        <f t="shared" si="4"/>
        <v>100</v>
      </c>
    </row>
    <row r="99" spans="1:5" ht="24" customHeight="1">
      <c r="A99" s="46"/>
      <c r="B99" s="79" t="s">
        <v>77</v>
      </c>
      <c r="C99" s="47">
        <f>C84+C85+C91+C93</f>
        <v>492171774</v>
      </c>
      <c r="D99" s="47">
        <f>D84+D85+D91+D93</f>
        <v>268171909.07</v>
      </c>
      <c r="E99" s="48">
        <f t="shared" si="4"/>
        <v>54.48746214974937</v>
      </c>
    </row>
    <row r="100" spans="1:5" ht="12.75">
      <c r="A100" s="75"/>
      <c r="B100" s="76"/>
      <c r="C100" s="77"/>
      <c r="D100" s="77"/>
      <c r="E100" s="78"/>
    </row>
    <row r="101" spans="1:6" ht="27.75" customHeight="1">
      <c r="A101" s="40"/>
      <c r="B101" s="41"/>
      <c r="C101" s="42"/>
      <c r="D101" s="43"/>
      <c r="F101" s="91"/>
    </row>
    <row r="102" spans="1:6" ht="15" customHeight="1">
      <c r="A102" s="51"/>
      <c r="B102" s="41"/>
      <c r="C102" s="39"/>
      <c r="D102" s="39"/>
      <c r="E102" s="39"/>
      <c r="F102" s="91"/>
    </row>
    <row r="103" spans="1:6" ht="18.75" customHeight="1">
      <c r="A103" s="22"/>
      <c r="B103" s="22"/>
      <c r="C103" s="39"/>
      <c r="D103" s="39"/>
      <c r="E103" s="39"/>
      <c r="F103" s="91"/>
    </row>
    <row r="104" spans="1:6" ht="15" customHeight="1">
      <c r="A104" s="22"/>
      <c r="B104" s="22"/>
      <c r="C104" s="39"/>
      <c r="D104" s="39"/>
      <c r="F104" s="91"/>
    </row>
  </sheetData>
  <sheetProtection/>
  <mergeCells count="11">
    <mergeCell ref="A11:A12"/>
    <mergeCell ref="B11:B12"/>
    <mergeCell ref="C1:D1"/>
    <mergeCell ref="C3:F3"/>
    <mergeCell ref="C11:C12"/>
    <mergeCell ref="A6:E6"/>
    <mergeCell ref="A7:E7"/>
    <mergeCell ref="D11:D12"/>
    <mergeCell ref="E11:E12"/>
    <mergeCell ref="A8:E8"/>
    <mergeCell ref="A10:D10"/>
  </mergeCells>
  <hyperlinks>
    <hyperlink ref="B35" r:id="rId1" display="https://zakon.rada.gov.ua/rada/show/ru/2755-17"/>
    <hyperlink ref="B62" r:id="rId2" display="https://zakon.rada.gov.ua/rada/show/ru/157-20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SheetLayoutView="100" zoomScalePageLayoutView="0" workbookViewId="0" topLeftCell="A1">
      <selection activeCell="D31" sqref="D31"/>
    </sheetView>
  </sheetViews>
  <sheetFormatPr defaultColWidth="9.125" defaultRowHeight="12.75"/>
  <cols>
    <col min="1" max="1" width="9.375" style="91" customWidth="1"/>
    <col min="2" max="2" width="58.25390625" style="91" customWidth="1"/>
    <col min="3" max="4" width="14.125" style="91" customWidth="1"/>
    <col min="5" max="5" width="11.75390625" style="91" customWidth="1"/>
    <col min="6" max="6" width="10.75390625" style="91" bestFit="1" customWidth="1"/>
    <col min="7" max="16384" width="9.125" style="91" customWidth="1"/>
  </cols>
  <sheetData>
    <row r="1" spans="1:5" ht="22.5" customHeight="1">
      <c r="A1" s="105" t="s">
        <v>119</v>
      </c>
      <c r="B1" s="105"/>
      <c r="C1" s="106"/>
      <c r="D1" s="106"/>
      <c r="E1" s="57" t="s">
        <v>34</v>
      </c>
    </row>
    <row r="2" spans="1:4" ht="3" customHeight="1" hidden="1">
      <c r="A2" s="22"/>
      <c r="B2" s="3"/>
      <c r="C2" s="22"/>
      <c r="D2" s="22"/>
    </row>
    <row r="3" spans="1:5" ht="12.75" customHeight="1">
      <c r="A3" s="97" t="s">
        <v>31</v>
      </c>
      <c r="B3" s="97" t="s">
        <v>115</v>
      </c>
      <c r="C3" s="99" t="s">
        <v>113</v>
      </c>
      <c r="D3" s="99" t="s">
        <v>123</v>
      </c>
      <c r="E3" s="99" t="s">
        <v>114</v>
      </c>
    </row>
    <row r="4" spans="1:5" ht="78.75" customHeight="1">
      <c r="A4" s="97"/>
      <c r="B4" s="97"/>
      <c r="C4" s="99"/>
      <c r="D4" s="99"/>
      <c r="E4" s="99"/>
    </row>
    <row r="5" spans="1:5" ht="12.75">
      <c r="A5" s="4">
        <v>10000000</v>
      </c>
      <c r="B5" s="5" t="s">
        <v>0</v>
      </c>
      <c r="C5" s="23">
        <f>C6</f>
        <v>180600</v>
      </c>
      <c r="D5" s="23">
        <f>D6</f>
        <v>79713.31999999999</v>
      </c>
      <c r="E5" s="19">
        <f aca="true" t="shared" si="0" ref="E5:E10">+D5/C5*100</f>
        <v>44.13805094130675</v>
      </c>
    </row>
    <row r="6" spans="1:5" ht="12.75">
      <c r="A6" s="6">
        <v>19000000</v>
      </c>
      <c r="B6" s="7" t="s">
        <v>51</v>
      </c>
      <c r="C6" s="24">
        <f>C7</f>
        <v>180600</v>
      </c>
      <c r="D6" s="24">
        <f>D7</f>
        <v>79713.31999999999</v>
      </c>
      <c r="E6" s="19">
        <f t="shared" si="0"/>
        <v>44.13805094130675</v>
      </c>
    </row>
    <row r="7" spans="1:5" ht="12.75">
      <c r="A7" s="6">
        <v>19010000</v>
      </c>
      <c r="B7" s="7" t="s">
        <v>20</v>
      </c>
      <c r="C7" s="24">
        <f>SUM(C8:C9)</f>
        <v>180600</v>
      </c>
      <c r="D7" s="24">
        <f>SUM(D8:D9)</f>
        <v>79713.31999999999</v>
      </c>
      <c r="E7" s="19">
        <f t="shared" si="0"/>
        <v>44.13805094130675</v>
      </c>
    </row>
    <row r="8" spans="1:5" ht="51">
      <c r="A8" s="62">
        <v>19010100</v>
      </c>
      <c r="B8" s="74" t="s">
        <v>89</v>
      </c>
      <c r="C8" s="25">
        <v>20900</v>
      </c>
      <c r="D8" s="25">
        <v>9955.09</v>
      </c>
      <c r="E8" s="20">
        <f t="shared" si="0"/>
        <v>47.63200956937799</v>
      </c>
    </row>
    <row r="9" spans="1:5" ht="38.25">
      <c r="A9" s="62">
        <v>19010300</v>
      </c>
      <c r="B9" s="74" t="s">
        <v>35</v>
      </c>
      <c r="C9" s="25">
        <v>159700</v>
      </c>
      <c r="D9" s="25">
        <v>69758.23</v>
      </c>
      <c r="E9" s="20">
        <f t="shared" si="0"/>
        <v>43.68079524107702</v>
      </c>
    </row>
    <row r="10" spans="1:5" ht="12.75">
      <c r="A10" s="4">
        <v>20000000</v>
      </c>
      <c r="B10" s="5" t="s">
        <v>21</v>
      </c>
      <c r="C10" s="23">
        <f>C11+C14</f>
        <v>5056640</v>
      </c>
      <c r="D10" s="23">
        <f>D11+D14</f>
        <v>2582702.03</v>
      </c>
      <c r="E10" s="19">
        <f t="shared" si="0"/>
        <v>51.07545781388432</v>
      </c>
    </row>
    <row r="11" spans="1:5" ht="12.75">
      <c r="A11" s="4">
        <v>24000000</v>
      </c>
      <c r="B11" s="5" t="s">
        <v>57</v>
      </c>
      <c r="C11" s="24">
        <f>C12</f>
        <v>0</v>
      </c>
      <c r="D11" s="24">
        <f>D12</f>
        <v>7721.94</v>
      </c>
      <c r="E11" s="19">
        <v>0</v>
      </c>
    </row>
    <row r="12" spans="1:5" ht="12.75">
      <c r="A12" s="4">
        <v>24060000</v>
      </c>
      <c r="B12" s="5" t="s">
        <v>52</v>
      </c>
      <c r="C12" s="27">
        <f>C13</f>
        <v>0</v>
      </c>
      <c r="D12" s="27">
        <f>D13</f>
        <v>7721.94</v>
      </c>
      <c r="E12" s="19">
        <v>0</v>
      </c>
    </row>
    <row r="13" spans="1:5" ht="38.25">
      <c r="A13" s="63">
        <v>24062100</v>
      </c>
      <c r="B13" s="74" t="s">
        <v>90</v>
      </c>
      <c r="C13" s="26">
        <v>0</v>
      </c>
      <c r="D13" s="26">
        <v>7721.94</v>
      </c>
      <c r="E13" s="20">
        <v>0</v>
      </c>
    </row>
    <row r="14" spans="1:5" ht="12.75">
      <c r="A14" s="4">
        <v>25000000</v>
      </c>
      <c r="B14" s="5" t="s">
        <v>36</v>
      </c>
      <c r="C14" s="27">
        <f>C15+C20</f>
        <v>5056640</v>
      </c>
      <c r="D14" s="27">
        <f>D15+D20</f>
        <v>2574980.09</v>
      </c>
      <c r="E14" s="19">
        <f>+D14/C14*100</f>
        <v>50.92274890045564</v>
      </c>
    </row>
    <row r="15" spans="1:5" ht="25.5">
      <c r="A15" s="4">
        <v>25010000</v>
      </c>
      <c r="B15" s="5" t="s">
        <v>26</v>
      </c>
      <c r="C15" s="27">
        <f>C16+C19+C18</f>
        <v>5056640</v>
      </c>
      <c r="D15" s="27">
        <f>D16+D19+D18+D17</f>
        <v>2341118.3299999996</v>
      </c>
      <c r="E15" s="19">
        <f>+D15/C15*100</f>
        <v>46.29790394412099</v>
      </c>
    </row>
    <row r="16" spans="1:5" ht="25.5">
      <c r="A16" s="2">
        <v>25010100</v>
      </c>
      <c r="B16" s="1" t="s">
        <v>38</v>
      </c>
      <c r="C16" s="26">
        <v>4871577</v>
      </c>
      <c r="D16" s="26">
        <v>2259803.9</v>
      </c>
      <c r="E16" s="20">
        <f>+D16/C16*100</f>
        <v>46.38752297254051</v>
      </c>
    </row>
    <row r="17" spans="1:5" ht="25.5">
      <c r="A17" s="2">
        <v>25010200</v>
      </c>
      <c r="B17" s="29" t="s">
        <v>76</v>
      </c>
      <c r="C17" s="26">
        <v>0</v>
      </c>
      <c r="D17" s="26">
        <v>1036.4</v>
      </c>
      <c r="E17" s="20">
        <v>0</v>
      </c>
    </row>
    <row r="18" spans="1:5" ht="30" customHeight="1">
      <c r="A18" s="28">
        <v>25010300</v>
      </c>
      <c r="B18" s="29" t="s">
        <v>96</v>
      </c>
      <c r="C18" s="26">
        <v>185063</v>
      </c>
      <c r="D18" s="26">
        <v>71406.21</v>
      </c>
      <c r="E18" s="20">
        <f>+D18/C18*100</f>
        <v>38.584811658732434</v>
      </c>
    </row>
    <row r="19" spans="1:5" ht="25.5">
      <c r="A19" s="2">
        <v>25010400</v>
      </c>
      <c r="B19" s="1" t="s">
        <v>39</v>
      </c>
      <c r="C19" s="26">
        <v>0</v>
      </c>
      <c r="D19" s="26">
        <v>8871.82</v>
      </c>
      <c r="E19" s="20">
        <v>0</v>
      </c>
    </row>
    <row r="20" spans="1:5" ht="12.75">
      <c r="A20" s="4">
        <v>25020000</v>
      </c>
      <c r="B20" s="5" t="s">
        <v>58</v>
      </c>
      <c r="C20" s="27">
        <f>C21+C22</f>
        <v>0</v>
      </c>
      <c r="D20" s="27">
        <f>D21+D22</f>
        <v>233861.76</v>
      </c>
      <c r="E20" s="19">
        <v>0</v>
      </c>
    </row>
    <row r="21" spans="1:5" ht="12.75">
      <c r="A21" s="2">
        <v>25020100</v>
      </c>
      <c r="B21" s="1" t="s">
        <v>37</v>
      </c>
      <c r="C21" s="26">
        <v>0</v>
      </c>
      <c r="D21" s="26">
        <v>233861.76</v>
      </c>
      <c r="E21" s="20">
        <v>0</v>
      </c>
    </row>
    <row r="22" spans="1:5" ht="76.5">
      <c r="A22" s="2">
        <v>25020200</v>
      </c>
      <c r="B22" s="29" t="s">
        <v>121</v>
      </c>
      <c r="C22" s="26">
        <v>0</v>
      </c>
      <c r="D22" s="26">
        <v>0</v>
      </c>
      <c r="E22" s="20">
        <v>0</v>
      </c>
    </row>
    <row r="23" spans="1:5" ht="12.75">
      <c r="A23" s="4">
        <v>30000000</v>
      </c>
      <c r="B23" s="84" t="s">
        <v>107</v>
      </c>
      <c r="C23" s="27">
        <f aca="true" t="shared" si="1" ref="C23:D25">C24</f>
        <v>2500</v>
      </c>
      <c r="D23" s="27">
        <f t="shared" si="1"/>
        <v>203756.66</v>
      </c>
      <c r="E23" s="19">
        <f aca="true" t="shared" si="2" ref="E23:E30">+D23/C23*100</f>
        <v>8150.2663999999995</v>
      </c>
    </row>
    <row r="24" spans="1:5" ht="12.75">
      <c r="A24" s="4">
        <v>33000000</v>
      </c>
      <c r="B24" s="84" t="s">
        <v>108</v>
      </c>
      <c r="C24" s="27">
        <f t="shared" si="1"/>
        <v>2500</v>
      </c>
      <c r="D24" s="27">
        <f t="shared" si="1"/>
        <v>203756.66</v>
      </c>
      <c r="E24" s="19">
        <f t="shared" si="2"/>
        <v>8150.2663999999995</v>
      </c>
    </row>
    <row r="25" spans="1:5" ht="12.75">
      <c r="A25" s="4">
        <v>33010000</v>
      </c>
      <c r="B25" s="84" t="s">
        <v>109</v>
      </c>
      <c r="C25" s="27">
        <f t="shared" si="1"/>
        <v>2500</v>
      </c>
      <c r="D25" s="27">
        <f t="shared" si="1"/>
        <v>203756.66</v>
      </c>
      <c r="E25" s="19">
        <f t="shared" si="2"/>
        <v>8150.2663999999995</v>
      </c>
    </row>
    <row r="26" spans="1:5" ht="51">
      <c r="A26" s="2">
        <v>33010100</v>
      </c>
      <c r="B26" s="83" t="s">
        <v>110</v>
      </c>
      <c r="C26" s="26">
        <v>2500</v>
      </c>
      <c r="D26" s="26">
        <v>203756.66</v>
      </c>
      <c r="E26" s="20">
        <f t="shared" si="2"/>
        <v>8150.2663999999995</v>
      </c>
    </row>
    <row r="27" spans="1:5" ht="12.75">
      <c r="A27" s="4">
        <v>50000000</v>
      </c>
      <c r="B27" s="5" t="s">
        <v>27</v>
      </c>
      <c r="C27" s="27">
        <f>C28</f>
        <v>39500</v>
      </c>
      <c r="D27" s="27">
        <f>D28</f>
        <v>249886.13</v>
      </c>
      <c r="E27" s="30">
        <f t="shared" si="2"/>
        <v>632.6231139240506</v>
      </c>
    </row>
    <row r="28" spans="1:5" ht="38.25">
      <c r="A28" s="2">
        <v>50110000</v>
      </c>
      <c r="B28" s="1" t="s">
        <v>59</v>
      </c>
      <c r="C28" s="26">
        <v>39500</v>
      </c>
      <c r="D28" s="26">
        <v>249886.13</v>
      </c>
      <c r="E28" s="31">
        <f t="shared" si="2"/>
        <v>632.6231139240506</v>
      </c>
    </row>
    <row r="29" spans="1:5" ht="12.75">
      <c r="A29" s="69"/>
      <c r="B29" s="65" t="s">
        <v>98</v>
      </c>
      <c r="C29" s="53">
        <f>C5+C10+C27+C23</f>
        <v>5279240</v>
      </c>
      <c r="D29" s="53">
        <f>D5+D10+D27+D23</f>
        <v>3116058.1399999997</v>
      </c>
      <c r="E29" s="54">
        <f t="shared" si="2"/>
        <v>59.02474863806153</v>
      </c>
    </row>
    <row r="30" spans="1:5" ht="14.25">
      <c r="A30" s="55"/>
      <c r="B30" s="56" t="s">
        <v>77</v>
      </c>
      <c r="C30" s="53">
        <f>+C29</f>
        <v>5279240</v>
      </c>
      <c r="D30" s="53">
        <f>+D29</f>
        <v>3116058.1399999997</v>
      </c>
      <c r="E30" s="54">
        <f t="shared" si="2"/>
        <v>59.02474863806153</v>
      </c>
    </row>
    <row r="33" spans="1:5" ht="12.75">
      <c r="A33" s="40" t="s">
        <v>117</v>
      </c>
      <c r="B33" s="41"/>
      <c r="C33" s="42"/>
      <c r="D33" s="43" t="s">
        <v>118</v>
      </c>
      <c r="E33" s="8"/>
    </row>
    <row r="34" spans="1:5" ht="17.25" customHeight="1">
      <c r="A34" s="51" t="s">
        <v>78</v>
      </c>
      <c r="B34" s="41"/>
      <c r="C34" s="39"/>
      <c r="D34" s="39"/>
      <c r="E34" s="39"/>
    </row>
    <row r="35" spans="1:5" ht="12.75">
      <c r="A35" s="22" t="s">
        <v>79</v>
      </c>
      <c r="B35" s="22"/>
      <c r="C35" s="39"/>
      <c r="D35" s="39"/>
      <c r="E35" s="39"/>
    </row>
    <row r="36" spans="1:5" ht="12.75">
      <c r="A36" s="22" t="s">
        <v>80</v>
      </c>
      <c r="B36" s="22"/>
      <c r="C36" s="39"/>
      <c r="D36" s="39" t="s">
        <v>97</v>
      </c>
      <c r="E36" s="8"/>
    </row>
  </sheetData>
  <sheetProtection/>
  <mergeCells count="6">
    <mergeCell ref="A1:D1"/>
    <mergeCell ref="E3:E4"/>
    <mergeCell ref="A3:A4"/>
    <mergeCell ref="B3:B4"/>
    <mergeCell ref="C3:C4"/>
    <mergeCell ref="D3:D4"/>
  </mergeCells>
  <conditionalFormatting sqref="C6:D9 C11:D28">
    <cfRule type="expression" priority="1" dxfId="1" stopIfTrue="1">
      <formula>($C6=999)</formula>
    </cfRule>
    <cfRule type="expression" priority="2" dxfId="0" stopIfTrue="1">
      <formula>MOD(ROW(),2)=1</formula>
    </cfRule>
  </conditionalFormatting>
  <printOptions/>
  <pageMargins left="1.1811023622047245" right="0.3937007874015748" top="0.7874015748031497" bottom="0.7874015748031497" header="0.6299212598425197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2021-07-16T10:17:18Z</cp:lastPrinted>
  <dcterms:created xsi:type="dcterms:W3CDTF">2015-04-15T06:48:28Z</dcterms:created>
  <dcterms:modified xsi:type="dcterms:W3CDTF">2021-07-16T10:17:39Z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